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9465" activeTab="0"/>
  </bookViews>
  <sheets>
    <sheet name="Полугодие" sheetId="1" r:id="rId1"/>
  </sheets>
  <definedNames/>
  <calcPr fullCalcOnLoad="1"/>
</workbook>
</file>

<file path=xl/sharedStrings.xml><?xml version="1.0" encoding="utf-8"?>
<sst xmlns="http://schemas.openxmlformats.org/spreadsheetml/2006/main" count="76" uniqueCount="65">
  <si>
    <t>банк</t>
  </si>
  <si>
    <t>касса</t>
  </si>
  <si>
    <t>Материальная помощь</t>
  </si>
  <si>
    <t>Прочие расходы</t>
  </si>
  <si>
    <t>Всего израсходовано</t>
  </si>
  <si>
    <t>% план</t>
  </si>
  <si>
    <t>% факт</t>
  </si>
  <si>
    <t>Детский сектор</t>
  </si>
  <si>
    <t>ФЕВРАЛЬ</t>
  </si>
  <si>
    <t>МАРТ</t>
  </si>
  <si>
    <t>ИЮНЬ</t>
  </si>
  <si>
    <t>Спортивный сектор</t>
  </si>
  <si>
    <t>Культурно-массовый сектор</t>
  </si>
  <si>
    <t>Соц. страхование</t>
  </si>
  <si>
    <t>Январь</t>
  </si>
  <si>
    <t>ИТОГО:</t>
  </si>
  <si>
    <t>Юбилеи</t>
  </si>
  <si>
    <t>Страхование от клеща</t>
  </si>
  <si>
    <t>Услуги банка</t>
  </si>
  <si>
    <t xml:space="preserve">Чистая вода </t>
  </si>
  <si>
    <t>Неснижаемый остаток фин. средств:</t>
  </si>
  <si>
    <t>8 Марта</t>
  </si>
  <si>
    <t>23 Февраля</t>
  </si>
  <si>
    <t>Бассейн НГУ</t>
  </si>
  <si>
    <t>Март</t>
  </si>
  <si>
    <t xml:space="preserve">Апрель </t>
  </si>
  <si>
    <t>Май</t>
  </si>
  <si>
    <t>Июнь</t>
  </si>
  <si>
    <t>Путевки в ДОЛ КУ Пионер (целевые поступления от ИЦиГ)</t>
  </si>
  <si>
    <t>Путевки в ДОЛ КУ Пионер (целевые поступления от членов прфсоюза в кассу ПК)</t>
  </si>
  <si>
    <t>Выпуск Профдисконта(целевые поступления от членов прфсоюза в кассу ПК)</t>
  </si>
  <si>
    <t>Полный остаток средств на 01.01.2022:</t>
  </si>
  <si>
    <t>Выпуск профдисконта (расход с целевых поступлений</t>
  </si>
  <si>
    <t>Финансовая деятельность профкома ИЦиГ СО РАН за 2022 г.</t>
  </si>
  <si>
    <t>Хозяйственные расходы</t>
  </si>
  <si>
    <t>Проведение конференций, совещаний</t>
  </si>
  <si>
    <t>Выездная коференция</t>
  </si>
  <si>
    <t>Вознаграждение профактива</t>
  </si>
  <si>
    <t>Полный остаток средств на 01.01.2023:</t>
  </si>
  <si>
    <t>ЯНВАРЬ</t>
  </si>
  <si>
    <t>ПОСТУПЛЕНИЯ в 2022 г.</t>
  </si>
  <si>
    <t>Приход за 2022 г.:</t>
  </si>
  <si>
    <t>Детская новогодняя ёлка</t>
  </si>
  <si>
    <t>Возврат средств на выпуск дисконтной карты члена профсоюза (увольнение и возврат карты)</t>
  </si>
  <si>
    <t>АПРЕЛЬ</t>
  </si>
  <si>
    <t>МАЙ</t>
  </si>
  <si>
    <t>9 Мая</t>
  </si>
  <si>
    <t>День защиты детей</t>
  </si>
  <si>
    <t>День молодежи и спорта</t>
  </si>
  <si>
    <t>День памяти и скорби</t>
  </si>
  <si>
    <t>День рождения Института</t>
  </si>
  <si>
    <t>Путевки в ДОЛ КУ Пионер (расход с целевых поступлений и компенсации)</t>
  </si>
  <si>
    <t>Канц. товары</t>
  </si>
  <si>
    <t>Диктафон</t>
  </si>
  <si>
    <t>Выездной совет</t>
  </si>
  <si>
    <t>Остаток средств без учета неснижаемого остатка на 01.01.2022:</t>
  </si>
  <si>
    <t>Приход + остаток   (без учета 300 000,00):</t>
  </si>
  <si>
    <t>В кассу от членов профсоюза за выпуск Профдисконта, Январь</t>
  </si>
  <si>
    <t>На счет Целевые поступления от ИЦиГ на путевки в ДОЛ Пионер, Февраль</t>
  </si>
  <si>
    <t>В кассу от членов профсоюза за выпуск Профдисконта, Март</t>
  </si>
  <si>
    <t>В кассу от членов профсоюза за выпуск Профдисконта, Апрель</t>
  </si>
  <si>
    <t>В кассу от членов профсоюза за путевки, Май</t>
  </si>
  <si>
    <t>В кассу от членов профсоюза за выпуск Профдисконта, Май</t>
  </si>
  <si>
    <t>В кассу от членов профсоюза за путевки, Июнь</t>
  </si>
  <si>
    <t>В кассу от членов профсоюза за выпуск Профдисконта, Июнь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</si>
</sst>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0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center" wrapText="1"/>
    </xf>
    <xf numFmtId="9" fontId="4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/>
    </xf>
    <xf numFmtId="1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right" wrapText="1"/>
    </xf>
    <xf numFmtId="0" fontId="4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9" fontId="4" fillId="0" borderId="10" xfId="0" applyNumberFormat="1" applyFont="1" applyFill="1" applyBorder="1" applyAlignment="1">
      <alignment/>
    </xf>
    <xf numFmtId="10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wrapText="1"/>
    </xf>
    <xf numFmtId="9" fontId="4" fillId="0" borderId="10" xfId="0" applyNumberFormat="1" applyFont="1" applyFill="1" applyBorder="1" applyAlignment="1">
      <alignment vertical="center"/>
    </xf>
    <xf numFmtId="2" fontId="6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10" xfId="0" applyFont="1" applyBorder="1" applyAlignment="1">
      <alignment horizontal="right"/>
    </xf>
    <xf numFmtId="2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2" fontId="8" fillId="0" borderId="10" xfId="0" applyNumberFormat="1" applyFont="1" applyFill="1" applyBorder="1" applyAlignment="1">
      <alignment vertical="center"/>
    </xf>
    <xf numFmtId="0" fontId="8" fillId="0" borderId="11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left" vertical="center"/>
    </xf>
    <xf numFmtId="2" fontId="49" fillId="0" borderId="10" xfId="0" applyNumberFormat="1" applyFont="1" applyFill="1" applyBorder="1" applyAlignment="1">
      <alignment horizontal="left" vertical="center"/>
    </xf>
    <xf numFmtId="2" fontId="8" fillId="0" borderId="10" xfId="0" applyNumberFormat="1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right"/>
    </xf>
    <xf numFmtId="2" fontId="50" fillId="0" borderId="10" xfId="0" applyNumberFormat="1" applyFont="1" applyFill="1" applyBorder="1" applyAlignment="1">
      <alignment/>
    </xf>
    <xf numFmtId="2" fontId="49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2" fontId="8" fillId="0" borderId="10" xfId="0" applyNumberFormat="1" applyFont="1" applyFill="1" applyBorder="1" applyAlignment="1">
      <alignment horizontal="right" vertical="center"/>
    </xf>
    <xf numFmtId="2" fontId="49" fillId="0" borderId="10" xfId="0" applyNumberFormat="1" applyFont="1" applyFill="1" applyBorder="1" applyAlignment="1">
      <alignment horizontal="right" vertical="center"/>
    </xf>
    <xf numFmtId="14" fontId="50" fillId="0" borderId="10" xfId="0" applyNumberFormat="1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7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0" workbookViewId="0" topLeftCell="A1">
      <selection activeCell="E73" sqref="E73"/>
    </sheetView>
  </sheetViews>
  <sheetFormatPr defaultColWidth="9.00390625" defaultRowHeight="12.75"/>
  <cols>
    <col min="1" max="1" width="31.125" style="0" customWidth="1"/>
    <col min="2" max="2" width="11.125" style="0" customWidth="1"/>
    <col min="3" max="3" width="21.875" style="69" customWidth="1"/>
    <col min="4" max="4" width="13.875" style="0" customWidth="1"/>
    <col min="5" max="5" width="18.875" style="30" customWidth="1"/>
    <col min="6" max="6" width="19.00390625" style="0" customWidth="1"/>
  </cols>
  <sheetData>
    <row r="1" spans="1:7" ht="18.75">
      <c r="A1" s="71" t="s">
        <v>33</v>
      </c>
      <c r="B1" s="71"/>
      <c r="C1" s="71"/>
      <c r="D1" s="71"/>
      <c r="E1" s="71"/>
      <c r="F1" s="71"/>
      <c r="G1" s="71"/>
    </row>
    <row r="2" spans="1:4" ht="20.25">
      <c r="A2" s="17"/>
      <c r="B2" s="9" t="s">
        <v>5</v>
      </c>
      <c r="C2" s="61"/>
      <c r="D2" s="6" t="s">
        <v>6</v>
      </c>
    </row>
    <row r="3" spans="1:4" ht="44.25" customHeight="1">
      <c r="A3" s="12" t="s">
        <v>31</v>
      </c>
      <c r="B3" s="9"/>
      <c r="C3" s="62">
        <v>881030.2</v>
      </c>
      <c r="D3" s="6"/>
    </row>
    <row r="4" spans="1:4" ht="58.5">
      <c r="A4" s="39" t="s">
        <v>20</v>
      </c>
      <c r="B4" s="1"/>
      <c r="C4" s="42">
        <v>300000</v>
      </c>
      <c r="D4" s="1"/>
    </row>
    <row r="5" spans="1:4" ht="21">
      <c r="A5" s="40" t="s">
        <v>0</v>
      </c>
      <c r="B5" s="37"/>
      <c r="C5" s="43">
        <v>566755.96</v>
      </c>
      <c r="D5" s="1"/>
    </row>
    <row r="6" spans="1:4" ht="21">
      <c r="A6" s="40" t="s">
        <v>1</v>
      </c>
      <c r="B6" s="37"/>
      <c r="C6" s="44">
        <v>14274.24</v>
      </c>
      <c r="D6" s="1"/>
    </row>
    <row r="7" spans="1:4" ht="56.25">
      <c r="A7" s="58" t="s">
        <v>55</v>
      </c>
      <c r="B7" s="37"/>
      <c r="C7" s="57">
        <f>SUM(C5:C6)</f>
        <v>581030.2</v>
      </c>
      <c r="D7" s="1"/>
    </row>
    <row r="8" spans="1:4" ht="20.25">
      <c r="A8" s="72" t="s">
        <v>40</v>
      </c>
      <c r="B8" s="73"/>
      <c r="C8" s="73"/>
      <c r="D8" s="74"/>
    </row>
    <row r="9" spans="1:4" ht="21">
      <c r="A9" s="14" t="s">
        <v>39</v>
      </c>
      <c r="B9" s="37"/>
      <c r="C9" s="45">
        <v>208.8</v>
      </c>
      <c r="D9" s="1"/>
    </row>
    <row r="10" spans="1:4" ht="57">
      <c r="A10" s="26" t="s">
        <v>57</v>
      </c>
      <c r="B10" s="37"/>
      <c r="C10" s="50">
        <v>300</v>
      </c>
      <c r="D10" s="1"/>
    </row>
    <row r="11" spans="1:4" ht="20.25">
      <c r="A11" s="4" t="s">
        <v>8</v>
      </c>
      <c r="B11" s="3"/>
      <c r="C11" s="46">
        <v>113277.72</v>
      </c>
      <c r="D11" s="3"/>
    </row>
    <row r="12" spans="1:4" ht="75">
      <c r="A12" s="10" t="s">
        <v>58</v>
      </c>
      <c r="B12" s="3"/>
      <c r="C12" s="47">
        <v>144600</v>
      </c>
      <c r="D12" s="3"/>
    </row>
    <row r="13" spans="1:4" ht="20.25">
      <c r="A13" s="4" t="s">
        <v>9</v>
      </c>
      <c r="B13" s="3"/>
      <c r="C13" s="46">
        <v>126217.17</v>
      </c>
      <c r="D13" s="3"/>
    </row>
    <row r="14" spans="1:4" ht="56.25">
      <c r="A14" s="26" t="s">
        <v>59</v>
      </c>
      <c r="B14" s="3"/>
      <c r="C14" s="51">
        <v>150</v>
      </c>
      <c r="D14" s="3"/>
    </row>
    <row r="15" spans="1:4" ht="20.25">
      <c r="A15" s="4" t="s">
        <v>44</v>
      </c>
      <c r="B15" s="3"/>
      <c r="C15" s="54">
        <v>147854.93</v>
      </c>
      <c r="D15" s="3"/>
    </row>
    <row r="16" spans="1:4" ht="56.25">
      <c r="A16" s="26" t="s">
        <v>60</v>
      </c>
      <c r="B16" s="3"/>
      <c r="C16" s="50">
        <v>400</v>
      </c>
      <c r="D16" s="3"/>
    </row>
    <row r="17" spans="1:4" ht="20.25">
      <c r="A17" s="26" t="s">
        <v>45</v>
      </c>
      <c r="B17" s="3"/>
      <c r="C17" s="54">
        <v>116638</v>
      </c>
      <c r="D17" s="3"/>
    </row>
    <row r="18" spans="1:5" ht="56.25">
      <c r="A18" s="26" t="s">
        <v>61</v>
      </c>
      <c r="B18" s="3"/>
      <c r="C18" s="50">
        <v>36150</v>
      </c>
      <c r="D18" s="3"/>
      <c r="E18" s="31"/>
    </row>
    <row r="19" spans="1:5" ht="56.25">
      <c r="A19" s="26" t="s">
        <v>62</v>
      </c>
      <c r="B19" s="3"/>
      <c r="C19" s="50">
        <v>200</v>
      </c>
      <c r="D19" s="3"/>
      <c r="E19" s="31"/>
    </row>
    <row r="20" spans="1:4" ht="20.25">
      <c r="A20" s="7" t="s">
        <v>10</v>
      </c>
      <c r="B20" s="18"/>
      <c r="C20" s="54">
        <v>178328.12</v>
      </c>
      <c r="D20" s="3"/>
    </row>
    <row r="21" spans="1:5" ht="56.25">
      <c r="A21" s="26" t="s">
        <v>63</v>
      </c>
      <c r="B21" s="18"/>
      <c r="C21" s="50">
        <v>36150</v>
      </c>
      <c r="D21" s="3"/>
      <c r="E21" s="31"/>
    </row>
    <row r="22" spans="1:5" ht="56.25">
      <c r="A22" s="26" t="s">
        <v>64</v>
      </c>
      <c r="B22" s="3"/>
      <c r="C22" s="50">
        <v>400</v>
      </c>
      <c r="D22" s="3"/>
      <c r="E22" s="31"/>
    </row>
    <row r="23" spans="1:6" ht="20.25">
      <c r="A23" s="24" t="s">
        <v>41</v>
      </c>
      <c r="B23" s="7"/>
      <c r="C23" s="63">
        <v>900874.74</v>
      </c>
      <c r="D23" s="11"/>
      <c r="E23" s="31"/>
      <c r="F23" s="35"/>
    </row>
    <row r="24" spans="1:5" ht="60.75">
      <c r="A24" s="59" t="s">
        <v>56</v>
      </c>
      <c r="B24" s="27">
        <v>1</v>
      </c>
      <c r="C24" s="64">
        <f>SUM(C7+C23)</f>
        <v>1481904.94</v>
      </c>
      <c r="D24" s="15"/>
      <c r="E24" s="31"/>
    </row>
    <row r="25" spans="1:4" ht="20.25">
      <c r="A25" s="72" t="s">
        <v>2</v>
      </c>
      <c r="B25" s="73"/>
      <c r="C25" s="73"/>
      <c r="D25" s="74"/>
    </row>
    <row r="26" spans="1:4" ht="20.25">
      <c r="A26" s="14" t="s">
        <v>16</v>
      </c>
      <c r="B26" s="2"/>
      <c r="C26" s="65">
        <v>11131.32</v>
      </c>
      <c r="D26" s="2"/>
    </row>
    <row r="27" spans="1:4" ht="20.25">
      <c r="A27" s="14" t="s">
        <v>24</v>
      </c>
      <c r="B27" s="2"/>
      <c r="C27" s="45">
        <v>64000</v>
      </c>
      <c r="D27" s="2"/>
    </row>
    <row r="28" spans="1:4" ht="20.25">
      <c r="A28" s="4" t="s">
        <v>25</v>
      </c>
      <c r="B28" s="5"/>
      <c r="C28" s="48">
        <v>101000</v>
      </c>
      <c r="D28" s="5"/>
    </row>
    <row r="29" spans="1:4" ht="20.25">
      <c r="A29" s="4" t="s">
        <v>26</v>
      </c>
      <c r="B29" s="5"/>
      <c r="C29" s="48">
        <v>43000</v>
      </c>
      <c r="D29" s="5"/>
    </row>
    <row r="30" spans="1:4" ht="20.25">
      <c r="A30" s="7" t="s">
        <v>27</v>
      </c>
      <c r="B30" s="19"/>
      <c r="C30" s="48">
        <v>40000</v>
      </c>
      <c r="D30" s="5"/>
    </row>
    <row r="31" spans="1:7" s="30" customFormat="1" ht="20.25">
      <c r="A31" s="21" t="s">
        <v>15</v>
      </c>
      <c r="B31" s="22">
        <v>0.35</v>
      </c>
      <c r="C31" s="60">
        <f>SUM(C26:C30)</f>
        <v>259131.32</v>
      </c>
      <c r="D31" s="23">
        <f>SUM(C31/C24)</f>
        <v>0.17486365893348058</v>
      </c>
      <c r="F31"/>
      <c r="G31"/>
    </row>
    <row r="32" spans="1:7" s="30" customFormat="1" ht="20.25">
      <c r="A32" s="75" t="s">
        <v>37</v>
      </c>
      <c r="B32" s="76"/>
      <c r="C32" s="76"/>
      <c r="D32" s="77"/>
      <c r="F32"/>
      <c r="G32"/>
    </row>
    <row r="33" spans="1:7" s="30" customFormat="1" ht="20.25">
      <c r="A33" s="29" t="s">
        <v>14</v>
      </c>
      <c r="B33" s="20"/>
      <c r="C33" s="45">
        <v>144000</v>
      </c>
      <c r="D33" s="20"/>
      <c r="F33"/>
      <c r="G33"/>
    </row>
    <row r="34" spans="1:7" s="30" customFormat="1" ht="20.25">
      <c r="A34" s="29" t="s">
        <v>26</v>
      </c>
      <c r="B34" s="20"/>
      <c r="C34" s="45">
        <v>10000</v>
      </c>
      <c r="D34" s="20"/>
      <c r="F34"/>
      <c r="G34"/>
    </row>
    <row r="35" spans="1:7" s="30" customFormat="1" ht="20.25">
      <c r="A35" s="21" t="s">
        <v>15</v>
      </c>
      <c r="B35" s="22">
        <v>0.23</v>
      </c>
      <c r="C35" s="60">
        <f>SUM(C33:C34)</f>
        <v>154000</v>
      </c>
      <c r="D35" s="23">
        <f>SUM(C35/C24)</f>
        <v>0.10392029599415466</v>
      </c>
      <c r="F35"/>
      <c r="G35"/>
    </row>
    <row r="36" spans="1:7" s="30" customFormat="1" ht="20.25">
      <c r="A36" s="75" t="s">
        <v>11</v>
      </c>
      <c r="B36" s="76"/>
      <c r="C36" s="76"/>
      <c r="D36" s="77"/>
      <c r="F36"/>
      <c r="G36"/>
    </row>
    <row r="37" spans="1:7" s="30" customFormat="1" ht="20.25">
      <c r="A37" s="7" t="s">
        <v>23</v>
      </c>
      <c r="B37" s="19"/>
      <c r="C37" s="48">
        <v>28600</v>
      </c>
      <c r="D37" s="19"/>
      <c r="F37"/>
      <c r="G37"/>
    </row>
    <row r="38" spans="1:5" ht="20.25">
      <c r="A38" s="36" t="s">
        <v>15</v>
      </c>
      <c r="B38" s="22">
        <v>0.08</v>
      </c>
      <c r="C38" s="60">
        <f>SUM(C37:C37)</f>
        <v>28600</v>
      </c>
      <c r="D38" s="23">
        <f>SUM(C38/C24)</f>
        <v>0.01929948354177158</v>
      </c>
      <c r="E38" s="31"/>
    </row>
    <row r="39" spans="1:4" ht="20.25">
      <c r="A39" s="72" t="s">
        <v>12</v>
      </c>
      <c r="B39" s="73"/>
      <c r="C39" s="73"/>
      <c r="D39" s="74"/>
    </row>
    <row r="40" spans="1:4" ht="20.25">
      <c r="A40" s="7" t="s">
        <v>21</v>
      </c>
      <c r="B40" s="5"/>
      <c r="C40" s="48">
        <v>29211.34</v>
      </c>
      <c r="D40" s="5"/>
    </row>
    <row r="41" spans="1:4" ht="20.25">
      <c r="A41" s="26" t="s">
        <v>22</v>
      </c>
      <c r="B41" s="5"/>
      <c r="C41" s="55">
        <v>5000</v>
      </c>
      <c r="D41" s="5"/>
    </row>
    <row r="42" spans="1:4" ht="20.25">
      <c r="A42" s="26" t="s">
        <v>46</v>
      </c>
      <c r="B42" s="5"/>
      <c r="C42" s="55">
        <v>4050</v>
      </c>
      <c r="D42" s="5"/>
    </row>
    <row r="43" spans="1:4" ht="37.5">
      <c r="A43" s="26" t="s">
        <v>50</v>
      </c>
      <c r="B43" s="5"/>
      <c r="C43" s="55">
        <v>6600</v>
      </c>
      <c r="D43" s="5"/>
    </row>
    <row r="44" spans="1:4" ht="20.25">
      <c r="A44" s="26" t="s">
        <v>48</v>
      </c>
      <c r="B44" s="5"/>
      <c r="C44" s="55">
        <v>3600</v>
      </c>
      <c r="D44" s="5"/>
    </row>
    <row r="45" spans="1:4" ht="20.25">
      <c r="A45" s="26" t="s">
        <v>49</v>
      </c>
      <c r="B45" s="5"/>
      <c r="C45" s="55">
        <v>2753.7</v>
      </c>
      <c r="D45" s="5"/>
    </row>
    <row r="46" spans="1:5" ht="20.25">
      <c r="A46" s="25" t="s">
        <v>15</v>
      </c>
      <c r="B46" s="22">
        <v>0.08</v>
      </c>
      <c r="C46" s="60">
        <f>SUM(C40:C45)</f>
        <v>51215.03999999999</v>
      </c>
      <c r="D46" s="23">
        <f>SUM(C46/C24)</f>
        <v>0.03456027348150954</v>
      </c>
      <c r="E46" s="31"/>
    </row>
    <row r="47" spans="1:4" ht="20.25">
      <c r="A47" s="78" t="s">
        <v>7</v>
      </c>
      <c r="B47" s="78"/>
      <c r="C47" s="78"/>
      <c r="D47" s="78"/>
    </row>
    <row r="48" spans="1:4" ht="20.25">
      <c r="A48" s="49" t="s">
        <v>42</v>
      </c>
      <c r="B48" s="2"/>
      <c r="C48" s="65">
        <v>10400</v>
      </c>
      <c r="D48" s="2"/>
    </row>
    <row r="49" spans="1:4" ht="56.25">
      <c r="A49" s="41" t="s">
        <v>28</v>
      </c>
      <c r="B49" s="2"/>
      <c r="C49" s="50">
        <v>144600</v>
      </c>
      <c r="D49" s="2"/>
    </row>
    <row r="50" spans="1:5" ht="75">
      <c r="A50" s="41" t="s">
        <v>29</v>
      </c>
      <c r="B50" s="2"/>
      <c r="C50" s="50">
        <v>72300</v>
      </c>
      <c r="D50" s="2"/>
      <c r="E50" s="31"/>
    </row>
    <row r="51" spans="1:5" ht="75">
      <c r="A51" s="41" t="s">
        <v>51</v>
      </c>
      <c r="B51" s="2"/>
      <c r="C51" s="50">
        <v>153720</v>
      </c>
      <c r="D51" s="2"/>
      <c r="E51" s="31"/>
    </row>
    <row r="52" spans="1:5" ht="20.25">
      <c r="A52" s="41" t="s">
        <v>47</v>
      </c>
      <c r="B52" s="2"/>
      <c r="C52" s="54">
        <v>41333</v>
      </c>
      <c r="D52" s="2"/>
      <c r="E52" s="31"/>
    </row>
    <row r="53" spans="1:5" ht="20.25">
      <c r="A53" s="16" t="s">
        <v>15</v>
      </c>
      <c r="B53" s="8">
        <v>0.08</v>
      </c>
      <c r="C53" s="56">
        <f>SUM(C48+C52)</f>
        <v>51733</v>
      </c>
      <c r="D53" s="11">
        <f>SUM(C53/C24)</f>
        <v>0.03490979657575067</v>
      </c>
      <c r="E53" s="31"/>
    </row>
    <row r="54" spans="1:4" ht="20.25">
      <c r="A54" s="72" t="s">
        <v>13</v>
      </c>
      <c r="B54" s="73"/>
      <c r="C54" s="73"/>
      <c r="D54" s="74"/>
    </row>
    <row r="55" spans="1:4" ht="20.25">
      <c r="A55" s="4" t="s">
        <v>17</v>
      </c>
      <c r="B55" s="5"/>
      <c r="C55" s="48">
        <v>22960</v>
      </c>
      <c r="D55" s="5"/>
    </row>
    <row r="56" spans="1:5" ht="20.25">
      <c r="A56" s="21" t="s">
        <v>15</v>
      </c>
      <c r="B56" s="22">
        <v>0.08</v>
      </c>
      <c r="C56" s="60">
        <f>SUM(C55:C55)</f>
        <v>22960</v>
      </c>
      <c r="D56" s="23">
        <f>SUM(C56/C24)</f>
        <v>0.015493571402764876</v>
      </c>
      <c r="E56" s="31"/>
    </row>
    <row r="57" spans="1:4" ht="20.25">
      <c r="A57" s="75" t="s">
        <v>34</v>
      </c>
      <c r="B57" s="76"/>
      <c r="C57" s="76"/>
      <c r="D57" s="77"/>
    </row>
    <row r="58" spans="1:4" ht="20.25">
      <c r="A58" s="7" t="s">
        <v>19</v>
      </c>
      <c r="B58" s="18"/>
      <c r="C58" s="48">
        <v>1100</v>
      </c>
      <c r="D58" s="53"/>
    </row>
    <row r="59" spans="1:4" ht="20.25">
      <c r="A59" s="26" t="s">
        <v>52</v>
      </c>
      <c r="B59" s="19"/>
      <c r="C59" s="54">
        <v>22872.08</v>
      </c>
      <c r="D59" s="19"/>
    </row>
    <row r="60" spans="1:4" ht="20.25">
      <c r="A60" s="26" t="s">
        <v>53</v>
      </c>
      <c r="B60" s="19"/>
      <c r="C60" s="54">
        <v>3898</v>
      </c>
      <c r="D60" s="19"/>
    </row>
    <row r="61" spans="1:4" ht="75">
      <c r="A61" s="26" t="s">
        <v>30</v>
      </c>
      <c r="B61" s="18"/>
      <c r="C61" s="50">
        <v>1450</v>
      </c>
      <c r="D61" s="18"/>
    </row>
    <row r="62" spans="1:4" ht="56.25">
      <c r="A62" s="26" t="s">
        <v>32</v>
      </c>
      <c r="B62" s="18"/>
      <c r="C62" s="50">
        <v>1050</v>
      </c>
      <c r="D62" s="18"/>
    </row>
    <row r="63" spans="1:4" ht="20.25">
      <c r="A63" s="21" t="s">
        <v>15</v>
      </c>
      <c r="B63" s="22">
        <v>0.05</v>
      </c>
      <c r="C63" s="60">
        <f>SUM(C58:C60)</f>
        <v>27870.08</v>
      </c>
      <c r="D63" s="23">
        <f>SUM(C63/C24)</f>
        <v>0.018806928331043964</v>
      </c>
    </row>
    <row r="64" spans="1:4" ht="20.25">
      <c r="A64" s="75" t="s">
        <v>3</v>
      </c>
      <c r="B64" s="76"/>
      <c r="C64" s="76"/>
      <c r="D64" s="77"/>
    </row>
    <row r="65" spans="1:4" ht="20.25">
      <c r="A65" s="4" t="s">
        <v>18</v>
      </c>
      <c r="C65" s="48">
        <v>17451</v>
      </c>
      <c r="D65" s="11"/>
    </row>
    <row r="66" spans="1:4" ht="93.75">
      <c r="A66" s="52" t="s">
        <v>43</v>
      </c>
      <c r="B66" s="8"/>
      <c r="C66" s="54">
        <v>150</v>
      </c>
      <c r="D66" s="11"/>
    </row>
    <row r="67" spans="1:4" ht="20.25">
      <c r="A67" s="34" t="s">
        <v>15</v>
      </c>
      <c r="B67" s="8">
        <v>0.03</v>
      </c>
      <c r="C67" s="60">
        <f>SUM(C65:C66)</f>
        <v>17601</v>
      </c>
      <c r="D67" s="11">
        <f>SUM(C67/C24)</f>
        <v>0.011877280063591664</v>
      </c>
    </row>
    <row r="68" spans="1:4" ht="20.25">
      <c r="A68" s="72" t="s">
        <v>35</v>
      </c>
      <c r="B68" s="73"/>
      <c r="C68" s="73"/>
      <c r="D68" s="74"/>
    </row>
    <row r="69" spans="1:4" ht="20.25">
      <c r="A69" s="4" t="s">
        <v>54</v>
      </c>
      <c r="B69" s="8"/>
      <c r="C69" s="48">
        <v>7000</v>
      </c>
      <c r="D69" s="11"/>
    </row>
    <row r="70" spans="1:4" ht="20.25">
      <c r="A70" s="12" t="s">
        <v>36</v>
      </c>
      <c r="B70" s="13">
        <v>0.02</v>
      </c>
      <c r="C70" s="56">
        <f>SUM(C69)</f>
        <v>7000</v>
      </c>
      <c r="D70" s="15">
        <f>SUM(C70/C24)</f>
        <v>0.004723649817916121</v>
      </c>
    </row>
    <row r="71" spans="1:6" ht="20.25">
      <c r="A71" s="1" t="s">
        <v>4</v>
      </c>
      <c r="B71" s="8">
        <v>1</v>
      </c>
      <c r="C71" s="66">
        <v>774880.44</v>
      </c>
      <c r="D71" s="11">
        <f>SUM(C71/C24)</f>
        <v>0.522894835616109</v>
      </c>
      <c r="E71" s="31"/>
      <c r="F71" s="28"/>
    </row>
    <row r="72" spans="1:6" ht="37.5">
      <c r="A72" s="12" t="s">
        <v>38</v>
      </c>
      <c r="B72" s="32"/>
      <c r="C72" s="70">
        <f>SUM(C73:C75)</f>
        <v>1007024.5</v>
      </c>
      <c r="D72" s="33"/>
      <c r="E72" s="31"/>
      <c r="F72" s="35"/>
    </row>
    <row r="73" spans="1:4" ht="39" customHeight="1">
      <c r="A73" s="39" t="s">
        <v>20</v>
      </c>
      <c r="B73" s="5"/>
      <c r="C73" s="38">
        <v>300000</v>
      </c>
      <c r="D73" s="3"/>
    </row>
    <row r="74" spans="1:4" ht="21">
      <c r="A74" s="40" t="s">
        <v>0</v>
      </c>
      <c r="B74" s="5"/>
      <c r="C74" s="38">
        <v>691600.26</v>
      </c>
      <c r="D74" s="3"/>
    </row>
    <row r="75" spans="1:4" ht="21">
      <c r="A75" s="40" t="s">
        <v>1</v>
      </c>
      <c r="B75" s="3"/>
      <c r="C75" s="67">
        <v>15424.24</v>
      </c>
      <c r="D75" s="3"/>
    </row>
    <row r="76" spans="3:5" ht="20.25">
      <c r="C76" s="68"/>
      <c r="E76" s="31"/>
    </row>
  </sheetData>
  <sheetProtection/>
  <mergeCells count="11">
    <mergeCell ref="A39:D39"/>
    <mergeCell ref="A47:D47"/>
    <mergeCell ref="A54:D54"/>
    <mergeCell ref="A57:D57"/>
    <mergeCell ref="A64:D64"/>
    <mergeCell ref="A68:D68"/>
    <mergeCell ref="A1:G1"/>
    <mergeCell ref="A8:D8"/>
    <mergeCell ref="A25:D25"/>
    <mergeCell ref="A32:D32"/>
    <mergeCell ref="A36:D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Павлова Ольга Петровна</cp:lastModifiedBy>
  <cp:lastPrinted>2022-07-14T06:40:23Z</cp:lastPrinted>
  <dcterms:created xsi:type="dcterms:W3CDTF">2009-07-14T03:12:11Z</dcterms:created>
  <dcterms:modified xsi:type="dcterms:W3CDTF">2022-07-14T07:04:31Z</dcterms:modified>
  <cp:category/>
  <cp:version/>
  <cp:contentType/>
  <cp:contentStatus/>
</cp:coreProperties>
</file>